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Студенихина1\БЮДЖЕТ 2022\"/>
    </mc:Choice>
  </mc:AlternateContent>
  <bookViews>
    <workbookView xWindow="0" yWindow="0" windowWidth="28800" windowHeight="12180"/>
  </bookViews>
  <sheets>
    <sheet name="Лист2" sheetId="2" r:id="rId1"/>
    <sheet name="Лист1" sheetId="3" r:id="rId2"/>
  </sheets>
  <definedNames>
    <definedName name="_xlnm.Print_Titles" localSheetId="0">Лист2!$8:$8</definedName>
    <definedName name="_xlnm.Print_Area" localSheetId="0">Лист2!$A$2:$F$61</definedName>
  </definedNames>
  <calcPr calcId="162913"/>
</workbook>
</file>

<file path=xl/calcChain.xml><?xml version="1.0" encoding="utf-8"?>
<calcChain xmlns="http://schemas.openxmlformats.org/spreadsheetml/2006/main">
  <c r="C49" i="2" l="1"/>
  <c r="C44" i="2"/>
  <c r="F10" i="2"/>
  <c r="E10" i="2"/>
  <c r="C10" i="2"/>
  <c r="D10" i="2"/>
  <c r="F42" i="2"/>
  <c r="E42" i="2"/>
  <c r="F46" i="2"/>
  <c r="E46" i="2"/>
  <c r="D46" i="2"/>
  <c r="C46" i="2"/>
  <c r="C42" i="2"/>
  <c r="D42" i="2"/>
  <c r="F30" i="2"/>
  <c r="E30" i="2"/>
  <c r="D30" i="2"/>
  <c r="C30" i="2"/>
  <c r="F32" i="2"/>
  <c r="E32" i="2"/>
  <c r="D32" i="2"/>
  <c r="C32" i="2"/>
  <c r="F27" i="2"/>
  <c r="E27" i="2"/>
  <c r="D27" i="2"/>
  <c r="C27" i="2"/>
  <c r="C14" i="2"/>
  <c r="F14" i="2"/>
  <c r="E14" i="2"/>
  <c r="D14" i="2"/>
  <c r="C16" i="2"/>
  <c r="F16" i="2"/>
  <c r="E16" i="2"/>
  <c r="D16" i="2"/>
  <c r="C18" i="2"/>
  <c r="F18" i="2"/>
  <c r="E18" i="2"/>
  <c r="D18" i="2"/>
  <c r="F20" i="2"/>
  <c r="E20" i="2"/>
  <c r="C20" i="2"/>
  <c r="D20" i="2"/>
  <c r="C41" i="2" l="1"/>
  <c r="E29" i="2"/>
  <c r="E26" i="2" s="1"/>
  <c r="C29" i="2"/>
  <c r="C26" i="2" s="1"/>
  <c r="D29" i="2"/>
  <c r="D26" i="2" s="1"/>
  <c r="F29" i="2"/>
  <c r="F26" i="2" s="1"/>
  <c r="F13" i="2"/>
  <c r="F12" i="2" s="1"/>
  <c r="E13" i="2"/>
  <c r="E12" i="2" s="1"/>
  <c r="C13" i="2"/>
  <c r="C12" i="2" s="1"/>
  <c r="D13" i="2"/>
  <c r="D12" i="2" s="1"/>
  <c r="F59" i="2"/>
  <c r="F58" i="2" s="1"/>
  <c r="E59" i="2"/>
  <c r="E58" i="2" s="1"/>
  <c r="D59" i="2"/>
  <c r="D58" i="2" s="1"/>
  <c r="C59" i="2"/>
  <c r="C58" i="2" s="1"/>
  <c r="E56" i="2" l="1"/>
  <c r="E54" i="2" s="1"/>
  <c r="F56" i="2"/>
  <c r="F54" i="2" s="1"/>
  <c r="E52" i="2"/>
  <c r="E49" i="2" s="1"/>
  <c r="F52" i="2"/>
  <c r="F49" i="2" s="1"/>
  <c r="F50" i="2"/>
  <c r="E50" i="2"/>
  <c r="E41" i="2"/>
  <c r="F41" i="2"/>
  <c r="D56" i="2"/>
  <c r="D54" i="2" s="1"/>
  <c r="D52" i="2"/>
  <c r="D49" i="2" s="1"/>
  <c r="D50" i="2"/>
  <c r="D41" i="2"/>
  <c r="C56" i="2"/>
  <c r="C54" i="2" s="1"/>
  <c r="C52" i="2"/>
  <c r="C50" i="2"/>
  <c r="D40" i="2" l="1"/>
  <c r="D39" i="2" s="1"/>
  <c r="C40" i="2"/>
  <c r="C39" i="2" s="1"/>
  <c r="E40" i="2" l="1"/>
  <c r="E39" i="2" s="1"/>
  <c r="F40" i="2"/>
  <c r="F39" i="2" s="1"/>
  <c r="C24" i="2" l="1"/>
  <c r="F37" i="2" l="1"/>
  <c r="F36" i="2" s="1"/>
  <c r="E36" i="2"/>
  <c r="D37" i="2"/>
  <c r="D36" i="2" s="1"/>
  <c r="C37" i="2"/>
  <c r="C36" i="2" s="1"/>
  <c r="C34" i="2" s="1"/>
  <c r="D35" i="2" l="1"/>
  <c r="D34" i="2"/>
  <c r="E35" i="2"/>
  <c r="E34" i="2"/>
  <c r="F35" i="2"/>
  <c r="F34" i="2"/>
  <c r="F24" i="2"/>
  <c r="F23" i="2" s="1"/>
  <c r="F22" i="2" s="1"/>
  <c r="E24" i="2"/>
  <c r="E23" i="2" s="1"/>
  <c r="E22" i="2" s="1"/>
  <c r="D24" i="2"/>
  <c r="D23" i="2" s="1"/>
  <c r="D22" i="2" s="1"/>
  <c r="C23" i="2"/>
  <c r="C22" i="2" s="1"/>
  <c r="C9" i="2" s="1"/>
  <c r="C61" i="2" s="1"/>
  <c r="E9" i="2" l="1"/>
  <c r="E61" i="2" s="1"/>
  <c r="D9" i="2"/>
  <c r="D61" i="2" s="1"/>
  <c r="F9" i="2"/>
  <c r="F61" i="2" s="1"/>
</calcChain>
</file>

<file path=xl/sharedStrings.xml><?xml version="1.0" encoding="utf-8"?>
<sst xmlns="http://schemas.openxmlformats.org/spreadsheetml/2006/main" count="111" uniqueCount="107">
  <si>
    <t>Код вида и подвида доходов</t>
  </si>
  <si>
    <t>Наименование кода дохода бюджета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</si>
  <si>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</si>
  <si>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</si>
  <si>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</si>
  <si>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</si>
  <si>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</si>
  <si>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</si>
  <si>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1 13 00000 00 0000 000</t>
  </si>
  <si>
    <t>ДОХОДЫ ОТ ОКАЗАНИЯ ПЛАТНЫХ УСЛУГ (РАБОТ) И КОМПЕНСАЦИИ ЗАТРАТ ГОСУДАРСТВА</t>
  </si>
  <si>
    <t>(тыс.рублей)</t>
  </si>
  <si>
    <t>НАЛОГИ НА СОВОКУПНЫЙ ДОХОД</t>
  </si>
  <si>
    <t>1 05 00000 00 0000 000</t>
  </si>
  <si>
    <t>1 05 03000 00 0000 110</t>
  </si>
  <si>
    <t>1 05 03000 01 0000 110</t>
  </si>
  <si>
    <t>Единый сельскохозяйственный налог</t>
  </si>
  <si>
    <t>1 05 03010 01 0000 110</t>
  </si>
  <si>
    <t>1 13 02000 00 0000 130</t>
  </si>
  <si>
    <t>Доходы от компенсации затрат государства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</si>
  <si>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</si>
  <si>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</si>
  <si>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</si>
  <si>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</si>
  <si>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</si>
  <si>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</si>
  <si>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2 02 01009 05 0000 151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</si>
  <si>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</si>
  <si>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2 02 20000 00 0000 150</t>
  </si>
  <si>
    <t>Субсидии бюджетам бюджетной системы Российской Федерации (межбюджетные субсидии)</t>
  </si>
  <si>
    <t>2 02 25576 00 0000 150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</si>
  <si>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</si>
  <si>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</si>
  <si>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</si>
  <si>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</si>
  <si>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</si>
  <si>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</si>
  <si>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2 02 03002 05 0000 151</t>
  </si>
  <si>
    <t xml:space="preserve">
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</si>
  <si>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2 02 35118 00 0000 150</t>
  </si>
  <si>
    <t>2 02 40000 00 0000 150</t>
  </si>
  <si>
    <t>Иные межбюджетные трансферты</t>
  </si>
  <si>
    <t>Итого доходов</t>
  </si>
  <si>
    <t>Ожидаемое исполнение                              в текущем финансовом году                         (2021 год)</t>
  </si>
  <si>
    <t>Очередной финансовый год                         (2022 год)</t>
  </si>
  <si>
    <t>Первый год планового периода                       (2023 год)</t>
  </si>
  <si>
    <t>Второй год планового периода (2024 год)</t>
  </si>
  <si>
    <t>2 02 49999 00 0000 150</t>
  </si>
  <si>
    <t>Прочие межбюджетные трансферты, передаваемые бюджетам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</si>
  <si>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</si>
  <si>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</si>
  <si>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</si>
  <si>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</si>
  <si>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</si>
  <si>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</si>
  <si>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</si>
  <si>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</si>
  <si>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</si>
  <si>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1 03 02241 01 0000 110</t>
  </si>
  <si>
    <t>1 03 02250 01 0000 110</t>
  </si>
  <si>
    <t>1 03 022510 01 0000 110</t>
  </si>
  <si>
    <t>1 03 02260 01 0000 110</t>
  </si>
  <si>
    <t>1 03 02261 01 0000 110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</si>
  <si>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</si>
  <si>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</si>
  <si>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</si>
  <si>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</si>
  <si>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</si>
  <si>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</si>
  <si>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</si>
  <si>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</si>
  <si>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</si>
  <si>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</si>
  <si>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</si>
  <si>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</si>
  <si>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1 06 06000 00 0000 000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</si>
  <si>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</si>
  <si>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</si>
  <si>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</si>
  <si>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</si>
  <si>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</si>
  <si>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</si>
  <si>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</si>
  <si>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</si>
  <si>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</si>
  <si>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</si>
  <si>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</si>
  <si>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</si>
  <si>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</si>
  <si>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2 02 15001 10 0000 150</t>
  </si>
  <si>
    <t>Дотации бюджетам сельских поселений на выравнивание бюджетной обеспеченности из бюджетов субъекта Российской Федерации</t>
  </si>
  <si>
    <t>2 02 16001 00 0000 150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</si>
  <si>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 </t>
  </si>
  <si>
    <t>2 02 16001 10 0000 150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</si>
  <si>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</si>
  <si>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>2 02 15001 00 0000 150</t>
  </si>
  <si>
    <t>Дотации на выравнивание бюджетной обеспеченности</t>
  </si>
  <si>
    <t>2 02 29999 10 0000 150</t>
  </si>
  <si>
    <t>Субвенции бюджетам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</si>
  <si>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2 02 35118 10 0000 150</t>
  </si>
  <si>
    <t>2 02 49999 10 0000 150</t>
  </si>
  <si>
    <t>Прочие межбюджетные трансферты, передаваемые бюджетам сельских поселений</t>
  </si>
  <si>
    <t>2 02 15002 00 0000 150</t>
  </si>
  <si>
    <t>2 02 15002 10 0000 150</t>
  </si>
  <si>
    <t>Дотации бюджетам сельских поселений на поддержку мер по обеспечению сбалансированности бюджета</t>
  </si>
  <si>
    <t>2 02 25576 10 0000 150</t>
  </si>
  <si>
    <t>Субсидии бюджетам поселений на обеспечение комплексного развития сельских территорий в рамках программы «Создание и развитие инфраструктуры на сельских территориях»</t>
  </si>
  <si>
    <t>Реестр источников доходов бюджета Мустаевского сельсовета Новосергиевского района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</si>
</sst>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62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9" fontId="6" fillId="2" borderId="7">
      <alignment horizontal="left" vertical="top" wrapText="1"/>
    </xf>
    <xf numFmtId="0" fontId="7" fillId="3" borderId="7">
      <alignment horizontal="left" vertical="top" wrapText="1"/>
    </xf>
    <xf numFmtId="0" fontId="7" fillId="0" borderId="7" applyNumberFormat="0">
      <alignment horizontal="right" vertical="top"/>
    </xf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164" fontId="3" fillId="0" borderId="1" xfId="3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64" fontId="5" fillId="0" borderId="1" xfId="3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justify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justify" wrapText="1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4" xfId="0" applyNumberFormat="1" applyFont="1" applyFill="1" applyBorder="1" applyAlignment="1" applyProtection="1">
      <alignment horizontal="left" wrapText="1"/>
    </xf>
    <xf numFmtId="0" fontId="8" fillId="0" borderId="8" xfId="0" applyFont="1" applyFill="1" applyBorder="1"/>
    <xf numFmtId="0" fontId="8" fillId="0" borderId="9" xfId="0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4" fillId="0" borderId="11" xfId="0" applyFont="1" applyBorder="1" applyAlignment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justify" vertical="top" wrapText="1"/>
    </xf>
  </cellXfs>
  <cellStyles count="4">
    <cellStyle name="Данные (только для чтения)" xfId="3"/>
    <cellStyle name="Обычный" xfId="0" builtinId="0"/>
    <cellStyle name="Свойства элементов измерения" xfId="1"/>
    <cellStyle name="Элементы осе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view="pageBreakPreview" topLeftCell="A2" zoomScale="70" zoomScaleNormal="70" zoomScaleSheetLayoutView="70" workbookViewId="0">
      <selection activeCell="B6" sqref="B6:B7"/>
    </sheetView>
  </sheetViews>
  <sheetFormatPr defaultColWidth="9.140625" defaultRowHeight="18.75" x14ac:dyDescent="0.3"/>
  <cols>
    <col min="1" max="1" width="32.140625" style="12" customWidth="1"/>
    <col min="2" max="2" width="90.28515625" style="12" customWidth="1"/>
    <col min="3" max="3" width="22.28515625" style="12" customWidth="1"/>
    <col min="4" max="4" width="21.28515625" style="12" customWidth="1"/>
    <col min="5" max="5" width="23.7109375" style="12" customWidth="1"/>
    <col min="6" max="6" width="23.42578125" style="12" customWidth="1"/>
    <col min="7" max="7" width="26" style="12" customWidth="1"/>
    <col min="8" max="8" width="22.140625" style="12" customWidth="1"/>
    <col min="9" max="9" width="18.42578125" style="12" customWidth="1"/>
    <col min="10" max="16384" width="9.140625" style="12"/>
  </cols>
  <sheetData>
    <row r="1" spans="1:6" hidden="1" x14ac:dyDescent="0.3"/>
    <row r="3" spans="1:6" ht="27.75" customHeight="1" x14ac:dyDescent="0.3">
      <c r="A3" s="36" t="s">
        <v>106</v>
      </c>
      <c r="B3" s="36"/>
      <c r="C3" s="36"/>
      <c r="D3" s="36"/>
      <c r="E3" s="36"/>
      <c r="F3" s="36"/>
    </row>
    <row r="4" spans="1:6" ht="3" customHeight="1" x14ac:dyDescent="0.3"/>
    <row r="5" spans="1:6" x14ac:dyDescent="0.3">
      <c r="F5" s="5" t="s">
        <v>10</v>
      </c>
    </row>
    <row r="6" spans="1:6" ht="25.9" customHeight="1" x14ac:dyDescent="0.3">
      <c r="A6" s="37" t="s">
        <v>0</v>
      </c>
      <c r="B6" s="38" t="s">
        <v>1</v>
      </c>
      <c r="C6" s="34" t="s">
        <v>42</v>
      </c>
      <c r="D6" s="34" t="s">
        <v>43</v>
      </c>
      <c r="E6" s="34" t="s">
        <v>44</v>
      </c>
      <c r="F6" s="34" t="s">
        <v>45</v>
      </c>
    </row>
    <row r="7" spans="1:6" ht="80.25" customHeight="1" x14ac:dyDescent="0.3">
      <c r="A7" s="37"/>
      <c r="B7" s="39"/>
      <c r="C7" s="35"/>
      <c r="D7" s="35"/>
      <c r="E7" s="35"/>
      <c r="F7" s="35"/>
    </row>
    <row r="8" spans="1:6" ht="16.899999999999999" hidden="1" customHeight="1" x14ac:dyDescent="0.3">
      <c r="A8" s="6">
        <v>1</v>
      </c>
      <c r="B8" s="6">
        <v>2</v>
      </c>
      <c r="C8" s="1">
        <v>3</v>
      </c>
      <c r="D8" s="6">
        <v>4</v>
      </c>
      <c r="E8" s="6">
        <v>5</v>
      </c>
      <c r="F8" s="6">
        <v>6</v>
      </c>
    </row>
    <row r="9" spans="1:6" x14ac:dyDescent="0.3">
      <c r="A9" s="15" t="s">
        <v>2</v>
      </c>
      <c r="B9" s="7" t="s">
        <v>3</v>
      </c>
      <c r="C9" s="2">
        <f>C10+C12+C22+C26+C34</f>
        <v>3570.5</v>
      </c>
      <c r="D9" s="2">
        <f>D10+D12+D22+D26+D34</f>
        <v>4345.8</v>
      </c>
      <c r="E9" s="2">
        <f>E10+E12+E22+E26+E34</f>
        <v>3661.7999999999997</v>
      </c>
      <c r="F9" s="2">
        <f>F10+F12+F22+F26+F34</f>
        <v>3747.7000000000003</v>
      </c>
    </row>
    <row r="10" spans="1:6" x14ac:dyDescent="0.3">
      <c r="A10" s="15" t="s">
        <v>4</v>
      </c>
      <c r="B10" s="7" t="s">
        <v>5</v>
      </c>
      <c r="C10" s="2">
        <f>C11</f>
        <v>430.1</v>
      </c>
      <c r="D10" s="2">
        <f>D11</f>
        <v>605.79999999999995</v>
      </c>
      <c r="E10" s="2">
        <f t="shared" ref="E10:F10" si="0">E11</f>
        <v>634.4</v>
      </c>
      <c r="F10" s="2">
        <f t="shared" si="0"/>
        <v>666.5</v>
      </c>
    </row>
    <row r="11" spans="1:6" ht="96" customHeight="1" x14ac:dyDescent="0.3">
      <c r="A11" s="8" t="s">
        <v>6</v>
      </c>
      <c r="B11" s="9" t="s">
        <v>7</v>
      </c>
      <c r="C11" s="3">
        <v>430.1</v>
      </c>
      <c r="D11" s="3">
        <v>605.79999999999995</v>
      </c>
      <c r="E11" s="3">
        <v>634.4</v>
      </c>
      <c r="F11" s="3">
        <v>666.5</v>
      </c>
    </row>
    <row r="12" spans="1:6" ht="51.75" customHeight="1" x14ac:dyDescent="0.3">
      <c r="A12" s="15" t="s">
        <v>48</v>
      </c>
      <c r="B12" s="7" t="s">
        <v>49</v>
      </c>
      <c r="C12" s="2">
        <f>C13</f>
        <v>947.40000000000009</v>
      </c>
      <c r="D12" s="2">
        <f t="shared" ref="D12:F12" si="1">D13</f>
        <v>986.90000000000009</v>
      </c>
      <c r="E12" s="2">
        <f t="shared" si="1"/>
        <v>1010.8</v>
      </c>
      <c r="F12" s="2">
        <f t="shared" si="1"/>
        <v>1032.1000000000001</v>
      </c>
    </row>
    <row r="13" spans="1:6" ht="48.75" customHeight="1" x14ac:dyDescent="0.3">
      <c r="A13" s="15" t="s">
        <v>50</v>
      </c>
      <c r="B13" s="7" t="s">
        <v>51</v>
      </c>
      <c r="C13" s="16">
        <f>C14+C16+C18+C20</f>
        <v>947.40000000000009</v>
      </c>
      <c r="D13" s="16">
        <f>D14+D16+D18+D20</f>
        <v>986.90000000000009</v>
      </c>
      <c r="E13" s="16">
        <f t="shared" ref="E13:F13" si="2">E14+E16+E18+E20</f>
        <v>1010.8</v>
      </c>
      <c r="F13" s="16">
        <f t="shared" si="2"/>
        <v>1032.1000000000001</v>
      </c>
    </row>
    <row r="14" spans="1:6" ht="47.25" customHeight="1" x14ac:dyDescent="0.3">
      <c r="A14" s="8" t="s">
        <v>52</v>
      </c>
      <c r="B14" s="41" t="s">
        <v>54</v>
      </c>
      <c r="C14" s="4">
        <f>C15</f>
        <v>435</v>
      </c>
      <c r="D14" s="4">
        <f>D15</f>
        <v>446.2</v>
      </c>
      <c r="E14" s="4">
        <f t="shared" ref="E14:F14" si="3">E15</f>
        <v>452.2</v>
      </c>
      <c r="F14" s="4">
        <f t="shared" si="3"/>
        <v>454.4</v>
      </c>
    </row>
    <row r="15" spans="1:6" ht="76.5" customHeight="1" x14ac:dyDescent="0.3">
      <c r="A15" s="8" t="s">
        <v>53</v>
      </c>
      <c r="B15" s="9" t="s">
        <v>55</v>
      </c>
      <c r="C15" s="3">
        <v>435</v>
      </c>
      <c r="D15" s="4">
        <v>446.2</v>
      </c>
      <c r="E15" s="4">
        <v>452.2</v>
      </c>
      <c r="F15" s="4">
        <v>454.4</v>
      </c>
    </row>
    <row r="16" spans="1:6" ht="97.5" customHeight="1" x14ac:dyDescent="0.3">
      <c r="A16" s="8" t="s">
        <v>56</v>
      </c>
      <c r="B16" s="9" t="s">
        <v>62</v>
      </c>
      <c r="C16" s="4">
        <f>C17</f>
        <v>2.5</v>
      </c>
      <c r="D16" s="4">
        <f>D17</f>
        <v>2.5</v>
      </c>
      <c r="E16" s="4">
        <f t="shared" ref="E16:F16" si="4">E17</f>
        <v>2.5</v>
      </c>
      <c r="F16" s="4">
        <f t="shared" si="4"/>
        <v>2.6</v>
      </c>
    </row>
    <row r="17" spans="1:6" ht="96" customHeight="1" x14ac:dyDescent="0.3">
      <c r="A17" s="8" t="s">
        <v>57</v>
      </c>
      <c r="B17" s="9" t="s">
        <v>63</v>
      </c>
      <c r="C17" s="3">
        <v>2.5</v>
      </c>
      <c r="D17" s="4">
        <v>2.5</v>
      </c>
      <c r="E17" s="4">
        <v>2.5</v>
      </c>
      <c r="F17" s="4">
        <v>2.6</v>
      </c>
    </row>
    <row r="18" spans="1:6" ht="76.5" customHeight="1" x14ac:dyDescent="0.3">
      <c r="A18" s="8" t="s">
        <v>58</v>
      </c>
      <c r="B18" s="9" t="s">
        <v>64</v>
      </c>
      <c r="C18" s="4">
        <f>C19</f>
        <v>572.20000000000005</v>
      </c>
      <c r="D18" s="4">
        <f>D19</f>
        <v>594.20000000000005</v>
      </c>
      <c r="E18" s="4">
        <f t="shared" ref="E18:F18" si="5">E19</f>
        <v>612.1</v>
      </c>
      <c r="F18" s="4">
        <f t="shared" si="5"/>
        <v>633.4</v>
      </c>
    </row>
    <row r="19" spans="1:6" ht="76.5" customHeight="1" x14ac:dyDescent="0.3">
      <c r="A19" s="8" t="s">
        <v>59</v>
      </c>
      <c r="B19" s="9" t="s">
        <v>65</v>
      </c>
      <c r="C19" s="3">
        <v>572.20000000000005</v>
      </c>
      <c r="D19" s="4">
        <v>594.20000000000005</v>
      </c>
      <c r="E19" s="4">
        <v>612.1</v>
      </c>
      <c r="F19" s="4">
        <v>633.4</v>
      </c>
    </row>
    <row r="20" spans="1:6" ht="76.5" customHeight="1" x14ac:dyDescent="0.3">
      <c r="A20" s="8" t="s">
        <v>60</v>
      </c>
      <c r="B20" s="9" t="s">
        <v>66</v>
      </c>
      <c r="C20" s="4">
        <f>C21</f>
        <v>-62.3</v>
      </c>
      <c r="D20" s="4">
        <f>D21</f>
        <v>-56</v>
      </c>
      <c r="E20" s="4">
        <f>E21</f>
        <v>-56</v>
      </c>
      <c r="F20" s="4">
        <f>F21</f>
        <v>-58.3</v>
      </c>
    </row>
    <row r="21" spans="1:6" ht="76.5" customHeight="1" x14ac:dyDescent="0.3">
      <c r="A21" s="8" t="s">
        <v>61</v>
      </c>
      <c r="B21" s="9" t="s">
        <v>67</v>
      </c>
      <c r="C21" s="3">
        <v>-62.3</v>
      </c>
      <c r="D21" s="4">
        <v>-56</v>
      </c>
      <c r="E21" s="4">
        <v>-56</v>
      </c>
      <c r="F21" s="4">
        <v>-58.3</v>
      </c>
    </row>
    <row r="22" spans="1:6" ht="27" customHeight="1" x14ac:dyDescent="0.3">
      <c r="A22" s="15" t="s">
        <v>12</v>
      </c>
      <c r="B22" s="7" t="s">
        <v>11</v>
      </c>
      <c r="C22" s="2">
        <f>C23</f>
        <v>250</v>
      </c>
      <c r="D22" s="2">
        <f t="shared" ref="D22:F22" si="6">D23</f>
        <v>424.5</v>
      </c>
      <c r="E22" s="2">
        <f t="shared" si="6"/>
        <v>488</v>
      </c>
      <c r="F22" s="2">
        <f t="shared" si="6"/>
        <v>520.5</v>
      </c>
    </row>
    <row r="23" spans="1:6" ht="29.45" customHeight="1" x14ac:dyDescent="0.3">
      <c r="A23" s="15" t="s">
        <v>13</v>
      </c>
      <c r="B23" s="7" t="s">
        <v>15</v>
      </c>
      <c r="C23" s="14">
        <f t="shared" ref="C23" si="7">C24</f>
        <v>250</v>
      </c>
      <c r="D23" s="14">
        <f t="shared" ref="D23" si="8">D24</f>
        <v>424.5</v>
      </c>
      <c r="E23" s="14">
        <f t="shared" ref="E23" si="9">E24</f>
        <v>488</v>
      </c>
      <c r="F23" s="14">
        <f t="shared" ref="F23" si="10">F24</f>
        <v>520.5</v>
      </c>
    </row>
    <row r="24" spans="1:6" ht="28.9" customHeight="1" x14ac:dyDescent="0.3">
      <c r="A24" s="8" t="s">
        <v>14</v>
      </c>
      <c r="B24" s="9" t="s">
        <v>15</v>
      </c>
      <c r="C24" s="10">
        <f>C25</f>
        <v>250</v>
      </c>
      <c r="D24" s="10">
        <f t="shared" ref="D24" si="11">D25</f>
        <v>424.5</v>
      </c>
      <c r="E24" s="10">
        <f t="shared" ref="E24" si="12">E25</f>
        <v>488</v>
      </c>
      <c r="F24" s="10">
        <f t="shared" ref="F24" si="13">F25</f>
        <v>520.5</v>
      </c>
    </row>
    <row r="25" spans="1:6" ht="21.6" customHeight="1" thickBot="1" x14ac:dyDescent="0.35">
      <c r="A25" s="8" t="s">
        <v>16</v>
      </c>
      <c r="B25" s="9" t="s">
        <v>15</v>
      </c>
      <c r="C25" s="3">
        <v>250</v>
      </c>
      <c r="D25" s="3">
        <v>424.5</v>
      </c>
      <c r="E25" s="3">
        <v>488</v>
      </c>
      <c r="F25" s="3">
        <v>520.5</v>
      </c>
    </row>
    <row r="26" spans="1:6" s="13" customFormat="1" ht="21.6" customHeight="1" thickBot="1" x14ac:dyDescent="0.35">
      <c r="A26" s="15" t="s">
        <v>68</v>
      </c>
      <c r="B26" s="40" t="s">
        <v>69</v>
      </c>
      <c r="C26" s="2">
        <f>C27+C29</f>
        <v>1143</v>
      </c>
      <c r="D26" s="2">
        <f t="shared" ref="D26:F26" si="14">D27+D29</f>
        <v>1528.6</v>
      </c>
      <c r="E26" s="2">
        <f t="shared" si="14"/>
        <v>1528.6</v>
      </c>
      <c r="F26" s="2">
        <f t="shared" si="14"/>
        <v>1528.6</v>
      </c>
    </row>
    <row r="27" spans="1:6" s="13" customFormat="1" ht="21.6" customHeight="1" x14ac:dyDescent="0.3">
      <c r="A27" s="15" t="s">
        <v>70</v>
      </c>
      <c r="B27" s="7" t="s">
        <v>71</v>
      </c>
      <c r="C27" s="2">
        <f>C28</f>
        <v>20</v>
      </c>
      <c r="D27" s="2">
        <f t="shared" ref="D27:F27" si="15">D28</f>
        <v>20.6</v>
      </c>
      <c r="E27" s="2">
        <f t="shared" si="15"/>
        <v>20.6</v>
      </c>
      <c r="F27" s="2">
        <f t="shared" si="15"/>
        <v>20.6</v>
      </c>
    </row>
    <row r="28" spans="1:6" ht="43.5" customHeight="1" x14ac:dyDescent="0.3">
      <c r="A28" s="8" t="s">
        <v>72</v>
      </c>
      <c r="B28" s="9" t="s">
        <v>73</v>
      </c>
      <c r="C28" s="3">
        <v>20</v>
      </c>
      <c r="D28" s="3">
        <v>20.6</v>
      </c>
      <c r="E28" s="3">
        <v>20.6</v>
      </c>
      <c r="F28" s="3">
        <v>20.6</v>
      </c>
    </row>
    <row r="29" spans="1:6" ht="21.6" customHeight="1" x14ac:dyDescent="0.3">
      <c r="A29" s="15" t="s">
        <v>74</v>
      </c>
      <c r="B29" s="7" t="s">
        <v>75</v>
      </c>
      <c r="C29" s="2">
        <f>C30+C32</f>
        <v>1123</v>
      </c>
      <c r="D29" s="2">
        <f t="shared" ref="D29:F29" si="16">D30+D32</f>
        <v>1508</v>
      </c>
      <c r="E29" s="2">
        <f t="shared" si="16"/>
        <v>1508</v>
      </c>
      <c r="F29" s="2">
        <f t="shared" si="16"/>
        <v>1508</v>
      </c>
    </row>
    <row r="30" spans="1:6" ht="21.6" customHeight="1" x14ac:dyDescent="0.3">
      <c r="A30" s="8" t="s">
        <v>76</v>
      </c>
      <c r="B30" s="9" t="s">
        <v>77</v>
      </c>
      <c r="C30" s="3">
        <f>C31</f>
        <v>347</v>
      </c>
      <c r="D30" s="3">
        <f t="shared" ref="D30:F30" si="17">D31</f>
        <v>362</v>
      </c>
      <c r="E30" s="3">
        <f t="shared" si="17"/>
        <v>362</v>
      </c>
      <c r="F30" s="3">
        <f t="shared" si="17"/>
        <v>362</v>
      </c>
    </row>
    <row r="31" spans="1:6" ht="21.6" customHeight="1" x14ac:dyDescent="0.3">
      <c r="A31" s="8" t="s">
        <v>78</v>
      </c>
      <c r="B31" s="9" t="s">
        <v>79</v>
      </c>
      <c r="C31" s="3">
        <v>347</v>
      </c>
      <c r="D31" s="3">
        <v>362</v>
      </c>
      <c r="E31" s="3">
        <v>362</v>
      </c>
      <c r="F31" s="3">
        <v>362</v>
      </c>
    </row>
    <row r="32" spans="1:6" ht="21.6" customHeight="1" thickBot="1" x14ac:dyDescent="0.35">
      <c r="A32" s="8" t="s">
        <v>80</v>
      </c>
      <c r="B32" s="9" t="s">
        <v>81</v>
      </c>
      <c r="C32" s="3">
        <f>C33</f>
        <v>776</v>
      </c>
      <c r="D32" s="3">
        <f t="shared" ref="D32:F32" si="18">D33</f>
        <v>1146</v>
      </c>
      <c r="E32" s="3">
        <f t="shared" si="18"/>
        <v>1146</v>
      </c>
      <c r="F32" s="3">
        <f t="shared" si="18"/>
        <v>1146</v>
      </c>
    </row>
    <row r="33" spans="1:6" ht="36" customHeight="1" thickBot="1" x14ac:dyDescent="0.35">
      <c r="A33" s="8" t="s">
        <v>82</v>
      </c>
      <c r="B33" s="42" t="s">
        <v>83</v>
      </c>
      <c r="C33" s="3">
        <v>776</v>
      </c>
      <c r="D33" s="3">
        <v>1146</v>
      </c>
      <c r="E33" s="3">
        <v>1146</v>
      </c>
      <c r="F33" s="3">
        <v>1146</v>
      </c>
    </row>
    <row r="34" spans="1:6" ht="40.15" customHeight="1" x14ac:dyDescent="0.3">
      <c r="A34" s="15" t="s">
        <v>8</v>
      </c>
      <c r="B34" s="7" t="s">
        <v>9</v>
      </c>
      <c r="C34" s="17">
        <f>C36</f>
        <v>800</v>
      </c>
      <c r="D34" s="17">
        <f>D36</f>
        <v>800</v>
      </c>
      <c r="E34" s="17">
        <f t="shared" ref="E34:F34" si="19">E36</f>
        <v>0</v>
      </c>
      <c r="F34" s="17">
        <f t="shared" si="19"/>
        <v>0</v>
      </c>
    </row>
    <row r="35" spans="1:6" ht="1.1499999999999999" customHeight="1" x14ac:dyDescent="0.3">
      <c r="A35" s="15"/>
      <c r="B35" s="7"/>
      <c r="C35" s="3"/>
      <c r="D35" s="3">
        <f t="shared" ref="D35" si="20">D36</f>
        <v>800</v>
      </c>
      <c r="E35" s="3">
        <f t="shared" ref="E35" si="21">E36</f>
        <v>0</v>
      </c>
      <c r="F35" s="3">
        <f t="shared" ref="F35" si="22">F36</f>
        <v>0</v>
      </c>
    </row>
    <row r="36" spans="1:6" ht="27.6" customHeight="1" x14ac:dyDescent="0.3">
      <c r="A36" s="8" t="s">
        <v>17</v>
      </c>
      <c r="B36" s="9" t="s">
        <v>18</v>
      </c>
      <c r="C36" s="3">
        <f t="shared" ref="C36:F37" si="23">C37</f>
        <v>800</v>
      </c>
      <c r="D36" s="3">
        <f t="shared" si="23"/>
        <v>800</v>
      </c>
      <c r="E36" s="3">
        <f t="shared" si="23"/>
        <v>0</v>
      </c>
      <c r="F36" s="3">
        <f t="shared" si="23"/>
        <v>0</v>
      </c>
    </row>
    <row r="37" spans="1:6" ht="45.75" customHeight="1" x14ac:dyDescent="0.3">
      <c r="A37" s="8" t="s">
        <v>84</v>
      </c>
      <c r="B37" s="9" t="s">
        <v>85</v>
      </c>
      <c r="C37" s="3">
        <f t="shared" si="23"/>
        <v>800</v>
      </c>
      <c r="D37" s="3">
        <f t="shared" si="23"/>
        <v>800</v>
      </c>
      <c r="E37" s="3">
        <v>0</v>
      </c>
      <c r="F37" s="3">
        <f t="shared" si="23"/>
        <v>0</v>
      </c>
    </row>
    <row r="38" spans="1:6" ht="39.6" customHeight="1" x14ac:dyDescent="0.3">
      <c r="A38" s="8" t="s">
        <v>86</v>
      </c>
      <c r="B38" s="9" t="s">
        <v>87</v>
      </c>
      <c r="C38" s="3">
        <v>800</v>
      </c>
      <c r="D38" s="4">
        <v>800</v>
      </c>
      <c r="E38" s="4">
        <v>800</v>
      </c>
      <c r="F38" s="4">
        <v>0</v>
      </c>
    </row>
    <row r="39" spans="1:6" x14ac:dyDescent="0.3">
      <c r="A39" s="18" t="s">
        <v>19</v>
      </c>
      <c r="B39" s="19" t="s">
        <v>20</v>
      </c>
      <c r="C39" s="30">
        <f>C40</f>
        <v>5188.6000000000004</v>
      </c>
      <c r="D39" s="30">
        <f>D40</f>
        <v>4336.1000000000004</v>
      </c>
      <c r="E39" s="30">
        <f>E40</f>
        <v>4277.8</v>
      </c>
      <c r="F39" s="30">
        <f>F40</f>
        <v>3935.2000000000003</v>
      </c>
    </row>
    <row r="40" spans="1:6" ht="37.5" x14ac:dyDescent="0.3">
      <c r="A40" s="18" t="s">
        <v>21</v>
      </c>
      <c r="B40" s="19" t="s">
        <v>22</v>
      </c>
      <c r="C40" s="30">
        <f>SUM(C41,C49,C54,C58)</f>
        <v>5188.6000000000004</v>
      </c>
      <c r="D40" s="30">
        <f>SUM(D41,D49,D54,D58)</f>
        <v>4336.1000000000004</v>
      </c>
      <c r="E40" s="30">
        <f>SUM(E41,E49,E54,E58)</f>
        <v>4277.8</v>
      </c>
      <c r="F40" s="17">
        <f>SUM(F41,F49,F54,F58)</f>
        <v>3935.2000000000003</v>
      </c>
    </row>
    <row r="41" spans="1:6" x14ac:dyDescent="0.3">
      <c r="A41" s="20" t="s">
        <v>23</v>
      </c>
      <c r="B41" s="21" t="s">
        <v>24</v>
      </c>
      <c r="C41" s="30">
        <f>C42+C44+C46</f>
        <v>4572.5</v>
      </c>
      <c r="D41" s="30">
        <f>SUM(D43:D47)</f>
        <v>4223</v>
      </c>
      <c r="E41" s="30">
        <f>SUM(E43:E47)</f>
        <v>3809.1</v>
      </c>
      <c r="F41" s="17">
        <f>SUM(F43:F47)</f>
        <v>3814.8</v>
      </c>
    </row>
    <row r="42" spans="1:6" x14ac:dyDescent="0.3">
      <c r="A42" s="25" t="s">
        <v>94</v>
      </c>
      <c r="B42" s="43" t="s">
        <v>95</v>
      </c>
      <c r="C42" s="31">
        <f>C43</f>
        <v>4524</v>
      </c>
      <c r="D42" s="31">
        <f>D43</f>
        <v>4192</v>
      </c>
      <c r="E42" s="31">
        <f t="shared" ref="E42:F42" si="24">E43</f>
        <v>3785.9</v>
      </c>
      <c r="F42" s="31">
        <f t="shared" si="24"/>
        <v>3791.3</v>
      </c>
    </row>
    <row r="43" spans="1:6" ht="37.5" x14ac:dyDescent="0.3">
      <c r="A43" s="22" t="s">
        <v>88</v>
      </c>
      <c r="B43" s="23" t="s">
        <v>89</v>
      </c>
      <c r="C43" s="31">
        <v>4524</v>
      </c>
      <c r="D43" s="31">
        <v>4192</v>
      </c>
      <c r="E43" s="31">
        <v>3785.9</v>
      </c>
      <c r="F43" s="11">
        <v>3791.3</v>
      </c>
    </row>
    <row r="44" spans="1:6" ht="37.5" x14ac:dyDescent="0.3">
      <c r="A44" s="22" t="s">
        <v>101</v>
      </c>
      <c r="B44" s="23" t="s">
        <v>103</v>
      </c>
      <c r="C44" s="31">
        <f>C45</f>
        <v>11.5</v>
      </c>
      <c r="D44" s="31"/>
      <c r="E44" s="31"/>
      <c r="F44" s="31"/>
    </row>
    <row r="45" spans="1:6" ht="37.5" x14ac:dyDescent="0.3">
      <c r="A45" s="22" t="s">
        <v>102</v>
      </c>
      <c r="B45" s="23" t="s">
        <v>103</v>
      </c>
      <c r="C45" s="31">
        <v>11.5</v>
      </c>
      <c r="D45" s="31"/>
      <c r="E45" s="31"/>
      <c r="F45" s="31"/>
    </row>
    <row r="46" spans="1:6" ht="43.5" customHeight="1" x14ac:dyDescent="0.3">
      <c r="A46" s="22" t="s">
        <v>90</v>
      </c>
      <c r="B46" s="23" t="s">
        <v>91</v>
      </c>
      <c r="C46" s="31">
        <f>C48</f>
        <v>37</v>
      </c>
      <c r="D46" s="31">
        <f t="shared" ref="D46:F46" si="25">D48</f>
        <v>31</v>
      </c>
      <c r="E46" s="31">
        <f t="shared" si="25"/>
        <v>23.2</v>
      </c>
      <c r="F46" s="31">
        <f t="shared" si="25"/>
        <v>23.5</v>
      </c>
    </row>
    <row r="47" spans="1:6" ht="37.5" hidden="1" x14ac:dyDescent="0.3">
      <c r="A47" s="23" t="s">
        <v>25</v>
      </c>
      <c r="B47" s="23" t="s">
        <v>26</v>
      </c>
      <c r="C47" s="31">
        <v>0</v>
      </c>
      <c r="D47" s="31">
        <v>0</v>
      </c>
      <c r="E47" s="31">
        <v>0</v>
      </c>
      <c r="F47" s="11">
        <v>0</v>
      </c>
    </row>
    <row r="48" spans="1:6" ht="37.5" x14ac:dyDescent="0.3">
      <c r="A48" s="23" t="s">
        <v>92</v>
      </c>
      <c r="B48" s="23" t="s">
        <v>93</v>
      </c>
      <c r="C48" s="31">
        <v>37</v>
      </c>
      <c r="D48" s="31">
        <v>31</v>
      </c>
      <c r="E48" s="31">
        <v>23.2</v>
      </c>
      <c r="F48" s="31">
        <v>23.5</v>
      </c>
    </row>
    <row r="49" spans="1:6" ht="37.5" x14ac:dyDescent="0.3">
      <c r="A49" s="20" t="s">
        <v>27</v>
      </c>
      <c r="B49" s="24" t="s">
        <v>28</v>
      </c>
      <c r="C49" s="30">
        <f>C50</f>
        <v>274.10000000000002</v>
      </c>
      <c r="D49" s="30">
        <f t="shared" ref="D49:F49" si="26">D52</f>
        <v>0</v>
      </c>
      <c r="E49" s="30">
        <f t="shared" si="26"/>
        <v>352.1</v>
      </c>
      <c r="F49" s="30">
        <f t="shared" si="26"/>
        <v>0</v>
      </c>
    </row>
    <row r="50" spans="1:6" ht="37.5" x14ac:dyDescent="0.3">
      <c r="A50" s="23" t="s">
        <v>29</v>
      </c>
      <c r="B50" s="23" t="s">
        <v>30</v>
      </c>
      <c r="C50" s="31">
        <f>SUM(C51)</f>
        <v>274.10000000000002</v>
      </c>
      <c r="D50" s="31">
        <f>SUM(D51)</f>
        <v>0</v>
      </c>
      <c r="E50" s="31">
        <f t="shared" ref="E50:F50" si="27">SUM(E51)</f>
        <v>0</v>
      </c>
      <c r="F50" s="11">
        <f t="shared" si="27"/>
        <v>0</v>
      </c>
    </row>
    <row r="51" spans="1:6" ht="37.5" x14ac:dyDescent="0.3">
      <c r="A51" s="23" t="s">
        <v>104</v>
      </c>
      <c r="B51" s="23" t="s">
        <v>31</v>
      </c>
      <c r="C51" s="31">
        <v>274.10000000000002</v>
      </c>
      <c r="D51" s="31">
        <v>0</v>
      </c>
      <c r="E51" s="31">
        <v>0</v>
      </c>
      <c r="F51" s="11">
        <v>0</v>
      </c>
    </row>
    <row r="52" spans="1:6" x14ac:dyDescent="0.3">
      <c r="A52" s="25" t="s">
        <v>32</v>
      </c>
      <c r="B52" s="23" t="s">
        <v>33</v>
      </c>
      <c r="C52" s="31">
        <f>SUM(C53:C53)</f>
        <v>0</v>
      </c>
      <c r="D52" s="31">
        <f>SUM(D53:D53)</f>
        <v>0</v>
      </c>
      <c r="E52" s="31">
        <f t="shared" ref="E52:F52" si="28">SUM(E53:E53)</f>
        <v>352.1</v>
      </c>
      <c r="F52" s="11">
        <f t="shared" si="28"/>
        <v>0</v>
      </c>
    </row>
    <row r="53" spans="1:6" ht="56.25" x14ac:dyDescent="0.3">
      <c r="A53" s="25" t="s">
        <v>96</v>
      </c>
      <c r="B53" s="23" t="s">
        <v>105</v>
      </c>
      <c r="C53" s="31">
        <v>0</v>
      </c>
      <c r="D53" s="31">
        <v>0</v>
      </c>
      <c r="E53" s="31">
        <v>352.1</v>
      </c>
      <c r="F53" s="11">
        <v>0</v>
      </c>
    </row>
    <row r="54" spans="1:6" x14ac:dyDescent="0.3">
      <c r="A54" s="18" t="s">
        <v>34</v>
      </c>
      <c r="B54" s="19" t="s">
        <v>35</v>
      </c>
      <c r="C54" s="30">
        <f>C56</f>
        <v>102</v>
      </c>
      <c r="D54" s="30">
        <f t="shared" ref="D54:F54" si="29">D56</f>
        <v>105.5</v>
      </c>
      <c r="E54" s="30">
        <f t="shared" si="29"/>
        <v>109</v>
      </c>
      <c r="F54" s="30">
        <f t="shared" si="29"/>
        <v>112.8</v>
      </c>
    </row>
    <row r="55" spans="1:6" ht="75" hidden="1" x14ac:dyDescent="0.3">
      <c r="A55" s="22" t="s">
        <v>36</v>
      </c>
      <c r="B55" s="23" t="s">
        <v>37</v>
      </c>
      <c r="C55" s="31">
        <v>0</v>
      </c>
      <c r="D55" s="31">
        <v>0</v>
      </c>
      <c r="E55" s="31">
        <v>0</v>
      </c>
      <c r="F55" s="11">
        <v>0</v>
      </c>
    </row>
    <row r="56" spans="1:6" ht="56.25" x14ac:dyDescent="0.3">
      <c r="A56" s="25" t="s">
        <v>38</v>
      </c>
      <c r="B56" s="26" t="s">
        <v>97</v>
      </c>
      <c r="C56" s="31">
        <f>SUM(C57)</f>
        <v>102</v>
      </c>
      <c r="D56" s="31">
        <f>SUM(D57)</f>
        <v>105.5</v>
      </c>
      <c r="E56" s="31">
        <f t="shared" ref="E56:F56" si="30">SUM(E57)</f>
        <v>109</v>
      </c>
      <c r="F56" s="11">
        <f t="shared" si="30"/>
        <v>112.8</v>
      </c>
    </row>
    <row r="57" spans="1:6" ht="56.25" x14ac:dyDescent="0.3">
      <c r="A57" s="25" t="s">
        <v>98</v>
      </c>
      <c r="B57" s="26" t="s">
        <v>97</v>
      </c>
      <c r="C57" s="31">
        <v>102</v>
      </c>
      <c r="D57" s="31">
        <v>105.5</v>
      </c>
      <c r="E57" s="31">
        <v>109</v>
      </c>
      <c r="F57" s="11">
        <v>112.8</v>
      </c>
    </row>
    <row r="58" spans="1:6" x14ac:dyDescent="0.3">
      <c r="A58" s="20" t="s">
        <v>39</v>
      </c>
      <c r="B58" s="20" t="s">
        <v>40</v>
      </c>
      <c r="C58" s="30">
        <f>C59</f>
        <v>240</v>
      </c>
      <c r="D58" s="30">
        <f t="shared" ref="D58:F58" si="31">D59</f>
        <v>7.6</v>
      </c>
      <c r="E58" s="30">
        <f t="shared" si="31"/>
        <v>7.6</v>
      </c>
      <c r="F58" s="30">
        <f t="shared" si="31"/>
        <v>7.6</v>
      </c>
    </row>
    <row r="59" spans="1:6" x14ac:dyDescent="0.3">
      <c r="A59" s="27" t="s">
        <v>46</v>
      </c>
      <c r="B59" s="27" t="s">
        <v>47</v>
      </c>
      <c r="C59" s="32">
        <f>SUM(C60)</f>
        <v>240</v>
      </c>
      <c r="D59" s="32">
        <f t="shared" ref="D59:F59" si="32">SUM(D60)</f>
        <v>7.6</v>
      </c>
      <c r="E59" s="32">
        <f t="shared" si="32"/>
        <v>7.6</v>
      </c>
      <c r="F59" s="11">
        <f t="shared" si="32"/>
        <v>7.6</v>
      </c>
    </row>
    <row r="60" spans="1:6" ht="38.25" thickBot="1" x14ac:dyDescent="0.35">
      <c r="A60" s="27" t="s">
        <v>99</v>
      </c>
      <c r="B60" s="27" t="s">
        <v>100</v>
      </c>
      <c r="C60" s="32">
        <v>240</v>
      </c>
      <c r="D60" s="32">
        <v>7.6</v>
      </c>
      <c r="E60" s="32">
        <v>7.6</v>
      </c>
      <c r="F60" s="11">
        <v>7.6</v>
      </c>
    </row>
    <row r="61" spans="1:6" ht="19.5" thickBot="1" x14ac:dyDescent="0.35">
      <c r="A61" s="28" t="s">
        <v>41</v>
      </c>
      <c r="B61" s="29"/>
      <c r="C61" s="33">
        <f>C9+C39</f>
        <v>8759.1</v>
      </c>
      <c r="D61" s="33">
        <f>D9+D39</f>
        <v>8681.9000000000015</v>
      </c>
      <c r="E61" s="33">
        <f>E9+E39</f>
        <v>7939.6</v>
      </c>
      <c r="F61" s="33">
        <f>F9+F39</f>
        <v>7682.9000000000005</v>
      </c>
    </row>
  </sheetData>
  <mergeCells count="7">
    <mergeCell ref="F6:F7"/>
    <mergeCell ref="A3:F3"/>
    <mergeCell ref="A6:A7"/>
    <mergeCell ref="B6:B7"/>
    <mergeCell ref="C6:C7"/>
    <mergeCell ref="D6:D7"/>
    <mergeCell ref="E6:E7"/>
  </mergeCells>
  <pageMargins left="0.2" right="0.19685039370078741" top="0.36" bottom="0.17" header="0.17" footer="0.17"/>
  <pageSetup paperSize="9" scale="67" fitToHeight="0" orientation="landscape" r:id="rId1"/>
  <headerFooter differentFirst="1"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Лист1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budget05</dc:creator>
  <cp:lastModifiedBy>RePack by Diakov</cp:lastModifiedBy>
  <cp:lastPrinted>2021-12-06T06:59:04Z</cp:lastPrinted>
  <dcterms:created xsi:type="dcterms:W3CDTF">2017-10-29T16:38:32Z</dcterms:created>
  <dcterms:modified xsi:type="dcterms:W3CDTF">2021-12-06T07:00:42Z</dcterms:modified>
</cp:coreProperties>
</file>